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xmaildk-my.sharepoint.com/personal/louiss_softcontrol_dk/Documents/Dokumenter/Formler, tabeller og beregnere/"/>
    </mc:Choice>
  </mc:AlternateContent>
  <xr:revisionPtr revIDLastSave="395" documentId="13_ncr:1_{976BE245-3EDA-4D78-81F8-4E1246CD4A93}" xr6:coauthVersionLast="47" xr6:coauthVersionMax="47" xr10:uidLastSave="{940198A9-381A-46C1-B9A9-B246375983AD}"/>
  <bookViews>
    <workbookView xWindow="28680" yWindow="-120" windowWidth="29040" windowHeight="15840" xr2:uid="{E844FC29-883E-4E5B-A287-A77F44DE710C}"/>
  </bookViews>
  <sheets>
    <sheet name="Beregningsgrundlag" sheetId="1" r:id="rId1"/>
  </sheets>
  <definedNames>
    <definedName name="Strengplan">Beregningsgrundlag!$C$13:$F$446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10" i="1" s="1"/>
  <c r="H14" i="1" l="1"/>
  <c r="F13" i="1" l="1"/>
  <c r="H13" i="1" s="1"/>
  <c r="N13" i="1"/>
  <c r="N14" i="1" l="1"/>
  <c r="AF6" i="1"/>
  <c r="D16" i="1"/>
  <c r="F14" i="1"/>
  <c r="AG6" i="1"/>
  <c r="N16" i="1" l="1"/>
  <c r="O16" i="1" s="1"/>
</calcChain>
</file>

<file path=xl/sharedStrings.xml><?xml version="1.0" encoding="utf-8"?>
<sst xmlns="http://schemas.openxmlformats.org/spreadsheetml/2006/main" count="68" uniqueCount="52">
  <si>
    <t>Cell spec. temp</t>
  </si>
  <si>
    <t>°C</t>
  </si>
  <si>
    <t>Voc</t>
  </si>
  <si>
    <t>V</t>
  </si>
  <si>
    <t>β Voc</t>
  </si>
  <si>
    <t>% / °C</t>
  </si>
  <si>
    <t>stk</t>
  </si>
  <si>
    <t>Max Voc</t>
  </si>
  <si>
    <t>Min temp.</t>
  </si>
  <si>
    <t>Udregning af min. temp ud fra antal celler</t>
  </si>
  <si>
    <t>Celler pr. streng</t>
  </si>
  <si>
    <t>Effekt</t>
  </si>
  <si>
    <t>W</t>
  </si>
  <si>
    <t>Streng</t>
  </si>
  <si>
    <t>Celler</t>
  </si>
  <si>
    <t>Placering</t>
  </si>
  <si>
    <t>Inverter</t>
  </si>
  <si>
    <t>Type</t>
  </si>
  <si>
    <t>[W]</t>
  </si>
  <si>
    <t>Stk</t>
  </si>
  <si>
    <t>MPP</t>
  </si>
  <si>
    <t xml:space="preserve"> </t>
  </si>
  <si>
    <t>Total</t>
  </si>
  <si>
    <t>Effekttab</t>
  </si>
  <si>
    <t>Solcelle kabel</t>
  </si>
  <si>
    <t>Modstand</t>
  </si>
  <si>
    <t>[Ω/km]</t>
  </si>
  <si>
    <t>Impp [A]</t>
  </si>
  <si>
    <t>1 streng [W/m]</t>
  </si>
  <si>
    <t>2 streng [W/m]</t>
  </si>
  <si>
    <t>Effekt kontrol</t>
  </si>
  <si>
    <t>Inverter information</t>
  </si>
  <si>
    <t>AC Effekt</t>
  </si>
  <si>
    <t>Max DC</t>
  </si>
  <si>
    <t>I out</t>
  </si>
  <si>
    <t>Vmax MPP</t>
  </si>
  <si>
    <t>[V]</t>
  </si>
  <si>
    <t>Effekt[w]</t>
  </si>
  <si>
    <t>A.1.1</t>
  </si>
  <si>
    <t>A.1.2</t>
  </si>
  <si>
    <t>A.1</t>
  </si>
  <si>
    <t>Voc kontrol</t>
  </si>
  <si>
    <t>[A]</t>
  </si>
  <si>
    <t>Vmax DC</t>
  </si>
  <si>
    <t>Tag, øst</t>
  </si>
  <si>
    <t>Tag, vest</t>
  </si>
  <si>
    <t>KSTAR E10KT</t>
  </si>
  <si>
    <t>Tag</t>
  </si>
  <si>
    <t>XYZ</t>
  </si>
  <si>
    <t>Jf. Datablad</t>
  </si>
  <si>
    <t>Må ikke ændres</t>
  </si>
  <si>
    <t>Inverter Vmax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</si>
</sst>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4" tint="0.39997558519241921"/>
      </bottom>
      <diagonal/>
    </border>
    <border>
      <left/>
      <right/>
      <top style="medium">
        <color indexed="64"/>
      </top>
      <bottom style="medium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medium">
        <color theme="4" tint="0.39997558519241921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4" tint="0.39997558519241921"/>
      </top>
      <bottom/>
      <diagonal/>
    </border>
  </borders>
  <cellStyleXfs count="9">
    <xf numFmtId="0" fontId="0" fillId="0" borderId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4" fillId="3" borderId="2" applyNumberFormat="0" applyAlignment="0" applyProtection="0"/>
    <xf numFmtId="0" fontId="5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0" borderId="0" applyNumberFormat="0" applyFill="0" applyBorder="0" applyAlignment="0" applyProtection="0"/>
    <xf numFmtId="0" fontId="8" fillId="0" borderId="11" applyNumberFormat="0" applyFill="0" applyAlignment="0" applyProtection="0"/>
  </cellStyleXfs>
  <cellXfs count="34">
    <xf numFmtId="0" fontId="0" fillId="0" borderId="0" xfId="0"/>
    <xf numFmtId="0" fontId="3" fillId="2" borderId="2" xfId="2"/>
    <xf numFmtId="0" fontId="2" fillId="0" borderId="0" xfId="1" applyBorder="1" applyAlignment="1"/>
    <xf numFmtId="0" fontId="1" fillId="4" borderId="7" xfId="5" applyBorder="1"/>
    <xf numFmtId="0" fontId="1" fillId="4" borderId="8" xfId="5" applyBorder="1"/>
    <xf numFmtId="0" fontId="1" fillId="5" borderId="7" xfId="6" applyBorder="1"/>
    <xf numFmtId="0" fontId="1" fillId="5" borderId="8" xfId="6" applyBorder="1"/>
    <xf numFmtId="164" fontId="4" fillId="3" borderId="2" xfId="3" applyNumberFormat="1"/>
    <xf numFmtId="164" fontId="4" fillId="3" borderId="3" xfId="3" applyNumberFormat="1" applyBorder="1"/>
    <xf numFmtId="0" fontId="0" fillId="4" borderId="7" xfId="5" applyFont="1" applyBorder="1"/>
    <xf numFmtId="0" fontId="1" fillId="5" borderId="9" xfId="6" applyBorder="1"/>
    <xf numFmtId="0" fontId="1" fillId="5" borderId="10" xfId="6" applyBorder="1"/>
    <xf numFmtId="0" fontId="0" fillId="5" borderId="7" xfId="6" applyFont="1" applyBorder="1"/>
    <xf numFmtId="0" fontId="0" fillId="5" borderId="8" xfId="6" applyFont="1" applyBorder="1"/>
    <xf numFmtId="1" fontId="3" fillId="2" borderId="2" xfId="2" applyNumberFormat="1"/>
    <xf numFmtId="0" fontId="2" fillId="0" borderId="1" xfId="1"/>
    <xf numFmtId="0" fontId="2" fillId="0" borderId="1" xfId="1" applyAlignment="1"/>
    <xf numFmtId="0" fontId="5" fillId="0" borderId="0" xfId="4"/>
    <xf numFmtId="0" fontId="7" fillId="0" borderId="0" xfId="0" applyFont="1"/>
    <xf numFmtId="0" fontId="8" fillId="0" borderId="11" xfId="8"/>
    <xf numFmtId="2" fontId="0" fillId="0" borderId="0" xfId="0" applyNumberFormat="1"/>
    <xf numFmtId="0" fontId="0" fillId="0" borderId="0" xfId="0" quotePrefix="1"/>
    <xf numFmtId="0" fontId="2" fillId="0" borderId="0" xfId="7"/>
    <xf numFmtId="1" fontId="0" fillId="0" borderId="0" xfId="0" applyNumberFormat="1"/>
    <xf numFmtId="1" fontId="8" fillId="0" borderId="11" xfId="8" applyNumberFormat="1"/>
    <xf numFmtId="0" fontId="2" fillId="0" borderId="1" xfId="1" applyFill="1" applyAlignment="1"/>
    <xf numFmtId="0" fontId="5" fillId="0" borderId="0" xfId="4" applyBorder="1"/>
    <xf numFmtId="0" fontId="8" fillId="0" borderId="0" xfId="8" applyBorder="1"/>
    <xf numFmtId="0" fontId="2" fillId="0" borderId="0" xfId="7" applyBorder="1"/>
    <xf numFmtId="0" fontId="2" fillId="0" borderId="4" xfId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1" xfId="1" applyAlignment="1">
      <alignment horizontal="center"/>
    </xf>
    <xf numFmtId="0" fontId="2" fillId="0" borderId="12" xfId="7" applyBorder="1" applyAlignment="1">
      <alignment horizontal="left"/>
    </xf>
  </cellXfs>
  <cellStyles count="9">
    <cellStyle name="20 % - Farve1" xfId="5" builtinId="30"/>
    <cellStyle name="40 % - Farve1" xfId="6" builtinId="31"/>
    <cellStyle name="Beregning" xfId="3" builtinId="22"/>
    <cellStyle name="Forklarende tekst" xfId="4" builtinId="53"/>
    <cellStyle name="Input" xfId="2" builtinId="20"/>
    <cellStyle name="Normal" xfId="0" builtinId="0"/>
    <cellStyle name="Overskrift 3" xfId="1" builtinId="18"/>
    <cellStyle name="Overskrift 4" xfId="7" builtinId="19"/>
    <cellStyle name="Total" xfId="8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604630</xdr:colOff>
      <xdr:row>17</xdr:row>
      <xdr:rowOff>109515</xdr:rowOff>
    </xdr:from>
    <xdr:to>
      <xdr:col>16</xdr:col>
      <xdr:colOff>240195</xdr:colOff>
      <xdr:row>32</xdr:row>
      <xdr:rowOff>117605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E4115043-37E9-E29D-57FE-BB1720EA9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630" y="3405993"/>
          <a:ext cx="11115261" cy="2865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76C51-4B99-42F8-9AD8-92FAA1953F01}">
  <dimension ref="B1:AG71"/>
  <sheetViews>
    <sheetView tabSelected="1" zoomScale="115" zoomScaleNormal="115" workbookViewId="0">
      <selection activeCell="G7" sqref="G7"/>
    </sheetView>
  </sheetViews>
  <sheetFormatPr defaultRowHeight="15" x14ac:dyDescent="0.25"/>
  <cols>
    <col min="2" max="2" width="18" customWidth="1"/>
    <col min="3" max="3" width="12.85546875" customWidth="1"/>
    <col min="4" max="4" width="8.42578125" customWidth="1"/>
    <col min="5" max="5" width="3.7109375" customWidth="1"/>
    <col min="6" max="6" width="6" customWidth="1"/>
    <col min="7" max="7" width="7.28515625" customWidth="1"/>
    <col min="8" max="8" width="16.42578125" bestFit="1" customWidth="1"/>
    <col min="10" max="10" width="23.7109375" customWidth="1"/>
    <col min="11" max="11" width="15.5703125" customWidth="1"/>
    <col min="12" max="12" width="5" bestFit="1" customWidth="1"/>
    <col min="13" max="13" width="9.5703125" customWidth="1"/>
    <col min="14" max="14" width="8.85546875" customWidth="1"/>
    <col min="15" max="15" width="12.7109375" customWidth="1"/>
    <col min="16" max="16" width="5.7109375" customWidth="1"/>
    <col min="17" max="17" width="7" customWidth="1"/>
    <col min="18" max="18" width="5.140625" customWidth="1"/>
    <col min="20" max="20" width="7.140625" style="17" customWidth="1"/>
    <col min="21" max="21" width="6" customWidth="1"/>
    <col min="22" max="22" width="8.5703125" style="17" customWidth="1"/>
    <col min="23" max="23" width="15" customWidth="1"/>
    <col min="24" max="24" width="4.28515625" style="17" bestFit="1" customWidth="1"/>
    <col min="25" max="25" width="5" bestFit="1" customWidth="1"/>
    <col min="26" max="26" width="4.140625" style="17" bestFit="1" customWidth="1"/>
    <col min="27" max="27" width="7.5703125" bestFit="1" customWidth="1"/>
    <col min="28" max="28" width="4.85546875" style="17" bestFit="1" customWidth="1"/>
    <col min="30" max="30" width="4" customWidth="1"/>
  </cols>
  <sheetData>
    <row r="1" spans="2:33" ht="15.75" thickBot="1" x14ac:dyDescent="0.3"/>
    <row r="2" spans="2:33" ht="15.75" thickBot="1" x14ac:dyDescent="0.3">
      <c r="B2" s="29" t="s">
        <v>9</v>
      </c>
      <c r="C2" s="30"/>
      <c r="D2" s="31"/>
      <c r="E2" s="2"/>
      <c r="J2" s="15" t="s">
        <v>31</v>
      </c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2:33" x14ac:dyDescent="0.25">
      <c r="B3" s="3" t="s">
        <v>0</v>
      </c>
      <c r="C3" s="1">
        <v>25</v>
      </c>
      <c r="D3" s="4" t="s">
        <v>1</v>
      </c>
      <c r="G3" s="1" t="s">
        <v>48</v>
      </c>
      <c r="H3" t="s">
        <v>49</v>
      </c>
      <c r="J3" s="22"/>
      <c r="K3" s="22" t="s">
        <v>32</v>
      </c>
      <c r="L3" s="22"/>
      <c r="M3" s="22" t="s">
        <v>34</v>
      </c>
      <c r="N3" s="22"/>
      <c r="O3" s="22" t="s">
        <v>35</v>
      </c>
      <c r="P3" s="22"/>
      <c r="Q3" s="22" t="s">
        <v>20</v>
      </c>
      <c r="R3" s="22"/>
      <c r="S3" s="22" t="s">
        <v>33</v>
      </c>
      <c r="T3" s="22"/>
      <c r="U3" s="22" t="s">
        <v>43</v>
      </c>
      <c r="V3" s="22"/>
    </row>
    <row r="4" spans="2:33" ht="15.75" thickBot="1" x14ac:dyDescent="0.3">
      <c r="B4" s="5" t="s">
        <v>2</v>
      </c>
      <c r="C4" s="1">
        <v>62.2</v>
      </c>
      <c r="D4" s="6" t="s">
        <v>3</v>
      </c>
      <c r="G4" s="7" t="s">
        <v>48</v>
      </c>
      <c r="H4" t="s">
        <v>50</v>
      </c>
      <c r="J4" s="22" t="s">
        <v>46</v>
      </c>
      <c r="K4">
        <v>10000</v>
      </c>
      <c r="L4" s="17" t="s">
        <v>18</v>
      </c>
      <c r="M4">
        <v>16</v>
      </c>
      <c r="N4" s="17" t="s">
        <v>42</v>
      </c>
      <c r="O4">
        <v>1000</v>
      </c>
      <c r="P4" s="17" t="s">
        <v>36</v>
      </c>
      <c r="Q4">
        <v>2</v>
      </c>
      <c r="R4" s="17"/>
      <c r="S4">
        <v>20000</v>
      </c>
      <c r="T4" s="17" t="s">
        <v>18</v>
      </c>
      <c r="U4">
        <v>1100</v>
      </c>
      <c r="V4" s="17" t="s">
        <v>36</v>
      </c>
      <c r="AB4" s="15" t="s">
        <v>23</v>
      </c>
      <c r="AC4" s="15"/>
      <c r="AD4" s="15"/>
      <c r="AE4" s="15"/>
      <c r="AF4" s="15"/>
      <c r="AG4" s="15"/>
    </row>
    <row r="5" spans="2:33" x14ac:dyDescent="0.25">
      <c r="B5" s="3" t="s">
        <v>4</v>
      </c>
      <c r="C5" s="1">
        <v>0.31</v>
      </c>
      <c r="D5" s="4" t="s">
        <v>5</v>
      </c>
      <c r="AB5" s="22"/>
      <c r="AC5" s="33" t="s">
        <v>25</v>
      </c>
      <c r="AD5" s="33"/>
      <c r="AE5" s="22" t="s">
        <v>27</v>
      </c>
      <c r="AF5" s="22" t="s">
        <v>28</v>
      </c>
      <c r="AG5" s="22" t="s">
        <v>29</v>
      </c>
    </row>
    <row r="6" spans="2:33" x14ac:dyDescent="0.25">
      <c r="B6" s="5" t="s">
        <v>51</v>
      </c>
      <c r="C6" s="1">
        <v>1000</v>
      </c>
      <c r="D6" s="6" t="s">
        <v>3</v>
      </c>
      <c r="K6" s="22"/>
      <c r="R6" s="22"/>
      <c r="AB6" s="22" t="s">
        <v>24</v>
      </c>
      <c r="AC6">
        <v>3</v>
      </c>
      <c r="AD6" s="17" t="s">
        <v>26</v>
      </c>
      <c r="AE6">
        <v>17.48</v>
      </c>
      <c r="AF6" s="20">
        <f>(AE6^2)*(AC6/1000)</f>
        <v>0.91665120000000011</v>
      </c>
      <c r="AG6" s="20">
        <f>((AE6*2)^2)*(AC6/1000)</f>
        <v>3.6666048000000004</v>
      </c>
    </row>
    <row r="7" spans="2:33" x14ac:dyDescent="0.25">
      <c r="B7" s="9" t="s">
        <v>10</v>
      </c>
      <c r="C7" s="1">
        <v>14</v>
      </c>
      <c r="D7" s="4" t="s">
        <v>6</v>
      </c>
      <c r="K7" s="22"/>
      <c r="AD7" s="17"/>
    </row>
    <row r="8" spans="2:33" x14ac:dyDescent="0.25">
      <c r="B8" s="12" t="s">
        <v>11</v>
      </c>
      <c r="C8" s="14">
        <v>455</v>
      </c>
      <c r="D8" s="13" t="s">
        <v>12</v>
      </c>
      <c r="K8" s="22"/>
    </row>
    <row r="9" spans="2:33" x14ac:dyDescent="0.25">
      <c r="B9" s="3" t="s">
        <v>7</v>
      </c>
      <c r="C9" s="7">
        <f>C6/C7</f>
        <v>71.428571428571431</v>
      </c>
      <c r="D9" s="4" t="s">
        <v>3</v>
      </c>
      <c r="K9" s="22"/>
    </row>
    <row r="10" spans="2:33" ht="15.75" thickBot="1" x14ac:dyDescent="0.3">
      <c r="B10" s="10" t="s">
        <v>8</v>
      </c>
      <c r="C10" s="8">
        <f>C3-(((((C9/C4))-1)*100)/C5)</f>
        <v>-22.861069539318684</v>
      </c>
      <c r="D10" s="11" t="s">
        <v>1</v>
      </c>
      <c r="R10" s="22"/>
    </row>
    <row r="11" spans="2:33" x14ac:dyDescent="0.25">
      <c r="R11" s="22"/>
    </row>
    <row r="12" spans="2:33" ht="15.75" thickBot="1" x14ac:dyDescent="0.3">
      <c r="B12" s="15" t="s">
        <v>15</v>
      </c>
      <c r="C12" s="15" t="s">
        <v>13</v>
      </c>
      <c r="D12" s="32" t="s">
        <v>14</v>
      </c>
      <c r="E12" s="32"/>
      <c r="F12" s="16" t="s">
        <v>2</v>
      </c>
      <c r="G12" s="15"/>
      <c r="H12" s="25" t="s">
        <v>41</v>
      </c>
      <c r="J12" s="15" t="s">
        <v>16</v>
      </c>
      <c r="K12" s="15" t="s">
        <v>17</v>
      </c>
      <c r="L12" s="15" t="s">
        <v>20</v>
      </c>
      <c r="M12" s="15" t="s">
        <v>13</v>
      </c>
      <c r="N12" s="15" t="s">
        <v>37</v>
      </c>
      <c r="O12" s="15" t="s">
        <v>30</v>
      </c>
    </row>
    <row r="13" spans="2:33" x14ac:dyDescent="0.25">
      <c r="B13" t="s">
        <v>44</v>
      </c>
      <c r="C13" t="s">
        <v>38</v>
      </c>
      <c r="D13">
        <v>14</v>
      </c>
      <c r="E13" s="17" t="s">
        <v>19</v>
      </c>
      <c r="F13" s="23">
        <f>D13*$C$4</f>
        <v>870.80000000000007</v>
      </c>
      <c r="G13" s="17" t="s">
        <v>36</v>
      </c>
      <c r="H13" t="b">
        <f>F13&lt;$O$4</f>
        <v>1</v>
      </c>
      <c r="J13" s="22" t="s">
        <v>40</v>
      </c>
      <c r="K13" s="22" t="s">
        <v>46</v>
      </c>
      <c r="L13">
        <v>1</v>
      </c>
      <c r="M13" t="s">
        <v>38</v>
      </c>
      <c r="N13">
        <f>IFERROR((VLOOKUP(M13,Strengplan,2,FALSE)*$C$8),"--")</f>
        <v>6370</v>
      </c>
    </row>
    <row r="14" spans="2:33" x14ac:dyDescent="0.25">
      <c r="B14" t="s">
        <v>45</v>
      </c>
      <c r="C14" t="s">
        <v>39</v>
      </c>
      <c r="D14">
        <v>14</v>
      </c>
      <c r="E14" s="17" t="s">
        <v>19</v>
      </c>
      <c r="F14" s="23">
        <f>D14*$C$4</f>
        <v>870.80000000000007</v>
      </c>
      <c r="G14" s="17" t="s">
        <v>36</v>
      </c>
      <c r="H14" t="b">
        <f>F14&lt;$O$4</f>
        <v>1</v>
      </c>
      <c r="J14" s="22"/>
      <c r="K14" s="18"/>
      <c r="L14">
        <v>2</v>
      </c>
      <c r="M14" t="s">
        <v>39</v>
      </c>
      <c r="N14">
        <f>IFERROR((VLOOKUP(M14,Strengplan,2,FALSE)*$C$8),"--")</f>
        <v>6370</v>
      </c>
    </row>
    <row r="15" spans="2:33" x14ac:dyDescent="0.25">
      <c r="E15" s="17"/>
      <c r="F15" s="23"/>
      <c r="G15" s="17"/>
      <c r="J15" s="22"/>
    </row>
    <row r="16" spans="2:33" ht="15.75" thickBot="1" x14ac:dyDescent="0.3">
      <c r="B16" s="19" t="s">
        <v>47</v>
      </c>
      <c r="C16" s="19" t="s">
        <v>22</v>
      </c>
      <c r="D16" s="19">
        <f>SUM(D13:D15)</f>
        <v>28</v>
      </c>
      <c r="E16" s="19" t="s">
        <v>19</v>
      </c>
      <c r="F16" s="24"/>
      <c r="G16" s="19"/>
      <c r="H16" s="19"/>
      <c r="J16" s="19"/>
      <c r="K16" s="19"/>
      <c r="L16" s="19"/>
      <c r="M16" s="19"/>
      <c r="N16" s="19">
        <f>SUM(N13:N15)</f>
        <v>12740</v>
      </c>
      <c r="O16" s="19" t="b">
        <f>N16&lt;S4</f>
        <v>1</v>
      </c>
    </row>
    <row r="17" spans="5:16" ht="15.75" thickTop="1" x14ac:dyDescent="0.25">
      <c r="E17" s="17"/>
      <c r="F17" s="23"/>
      <c r="G17" s="17"/>
      <c r="J17" s="22"/>
    </row>
    <row r="20" spans="5:16" x14ac:dyDescent="0.25">
      <c r="P20" t="s">
        <v>21</v>
      </c>
    </row>
    <row r="22" spans="5:16" x14ac:dyDescent="0.25">
      <c r="E22" s="17"/>
      <c r="F22" s="23"/>
      <c r="G22" s="17"/>
      <c r="J22" s="22"/>
      <c r="M22" s="21"/>
    </row>
    <row r="23" spans="5:16" x14ac:dyDescent="0.25">
      <c r="E23" s="17"/>
      <c r="F23" s="23"/>
      <c r="G23" s="17"/>
    </row>
    <row r="24" spans="5:16" x14ac:dyDescent="0.25">
      <c r="E24" s="17"/>
      <c r="F24" s="23"/>
      <c r="G24" s="17"/>
    </row>
    <row r="25" spans="5:16" x14ac:dyDescent="0.25">
      <c r="E25" s="17"/>
      <c r="F25" s="23"/>
      <c r="G25" s="17"/>
      <c r="J25" s="28"/>
      <c r="K25" s="18"/>
    </row>
    <row r="26" spans="5:16" x14ac:dyDescent="0.25">
      <c r="E26" s="17"/>
      <c r="F26" s="23"/>
      <c r="G26" s="17"/>
      <c r="J26" s="28"/>
      <c r="K26" s="18"/>
    </row>
    <row r="27" spans="5:16" x14ac:dyDescent="0.25">
      <c r="E27" s="17"/>
      <c r="F27" s="23"/>
      <c r="G27" s="17"/>
      <c r="J27" s="28"/>
      <c r="K27" s="18"/>
    </row>
    <row r="28" spans="5:16" x14ac:dyDescent="0.25">
      <c r="E28" s="17"/>
      <c r="F28" s="23"/>
      <c r="G28" s="17"/>
      <c r="J28" s="28"/>
      <c r="K28" s="18"/>
    </row>
    <row r="29" spans="5:16" x14ac:dyDescent="0.25">
      <c r="E29" s="17"/>
      <c r="F29" s="23"/>
      <c r="G29" s="17"/>
      <c r="J29" s="28"/>
      <c r="K29" s="18"/>
    </row>
    <row r="30" spans="5:16" x14ac:dyDescent="0.25">
      <c r="E30" s="17"/>
      <c r="F30" s="23"/>
      <c r="G30" s="17"/>
      <c r="J30" s="28"/>
    </row>
    <row r="31" spans="5:16" x14ac:dyDescent="0.25">
      <c r="E31" s="17"/>
      <c r="F31" s="23"/>
      <c r="G31" s="17"/>
      <c r="J31" s="27"/>
      <c r="K31" s="27"/>
      <c r="L31" s="27"/>
      <c r="M31" s="27"/>
      <c r="N31" s="27"/>
      <c r="O31" s="27"/>
    </row>
    <row r="32" spans="5:16" x14ac:dyDescent="0.25">
      <c r="E32" s="17"/>
      <c r="F32" s="23"/>
      <c r="G32" s="17"/>
      <c r="J32" s="28"/>
    </row>
    <row r="33" spans="5:15" x14ac:dyDescent="0.25">
      <c r="E33" s="17"/>
      <c r="F33" s="23"/>
      <c r="G33" s="17"/>
      <c r="J33" s="28"/>
      <c r="K33" s="18"/>
    </row>
    <row r="34" spans="5:15" x14ac:dyDescent="0.25">
      <c r="E34" s="17"/>
      <c r="F34" s="23"/>
      <c r="G34" s="17"/>
      <c r="J34" s="28"/>
    </row>
    <row r="35" spans="5:15" x14ac:dyDescent="0.25">
      <c r="J35" s="28"/>
    </row>
    <row r="36" spans="5:15" x14ac:dyDescent="0.25">
      <c r="E36" s="17"/>
      <c r="F36" s="23"/>
      <c r="G36" s="17"/>
      <c r="J36" s="28"/>
    </row>
    <row r="37" spans="5:15" x14ac:dyDescent="0.25">
      <c r="E37" s="26"/>
      <c r="F37" s="23"/>
      <c r="G37" s="26"/>
      <c r="J37" s="28"/>
    </row>
    <row r="38" spans="5:15" x14ac:dyDescent="0.25">
      <c r="E38" s="26"/>
      <c r="F38" s="23"/>
      <c r="G38" s="26"/>
      <c r="J38" s="28"/>
    </row>
    <row r="39" spans="5:15" x14ac:dyDescent="0.25">
      <c r="E39" s="26"/>
      <c r="F39" s="23"/>
      <c r="G39" s="26"/>
      <c r="J39" s="27"/>
      <c r="K39" s="27"/>
      <c r="L39" s="27"/>
      <c r="M39" s="27"/>
      <c r="N39" s="27"/>
      <c r="O39" s="27"/>
    </row>
    <row r="40" spans="5:15" x14ac:dyDescent="0.25">
      <c r="E40" s="26"/>
      <c r="F40" s="23"/>
      <c r="G40" s="26"/>
      <c r="J40" s="28"/>
    </row>
    <row r="41" spans="5:15" x14ac:dyDescent="0.25">
      <c r="E41" s="26"/>
      <c r="F41" s="23"/>
      <c r="G41" s="26"/>
      <c r="J41" s="28"/>
      <c r="K41" s="18"/>
    </row>
    <row r="42" spans="5:15" x14ac:dyDescent="0.25">
      <c r="E42" s="26"/>
      <c r="F42" s="23"/>
      <c r="G42" s="26"/>
      <c r="J42" s="28"/>
    </row>
    <row r="43" spans="5:15" x14ac:dyDescent="0.25">
      <c r="E43" s="26"/>
      <c r="F43" s="23"/>
      <c r="G43" s="26"/>
      <c r="J43" s="28"/>
    </row>
    <row r="44" spans="5:15" x14ac:dyDescent="0.25">
      <c r="E44" s="26"/>
      <c r="F44" s="23"/>
      <c r="G44" s="26"/>
      <c r="J44" s="28"/>
    </row>
    <row r="45" spans="5:15" x14ac:dyDescent="0.25">
      <c r="E45" s="26"/>
      <c r="F45" s="23"/>
      <c r="G45" s="26"/>
      <c r="J45" s="28"/>
    </row>
    <row r="46" spans="5:15" x14ac:dyDescent="0.25">
      <c r="E46" s="26"/>
      <c r="F46" s="23"/>
      <c r="G46" s="26"/>
      <c r="J46" s="28"/>
    </row>
    <row r="47" spans="5:15" x14ac:dyDescent="0.25">
      <c r="E47" s="26"/>
      <c r="F47" s="23"/>
      <c r="G47" s="26"/>
      <c r="J47" s="27"/>
      <c r="K47" s="27"/>
      <c r="L47" s="27"/>
      <c r="M47" s="27"/>
      <c r="N47" s="27"/>
      <c r="O47" s="27"/>
    </row>
    <row r="48" spans="5:15" x14ac:dyDescent="0.25">
      <c r="E48" s="26"/>
      <c r="F48" s="23"/>
      <c r="G48" s="26"/>
    </row>
    <row r="49" spans="2:15" x14ac:dyDescent="0.25">
      <c r="E49" s="26"/>
      <c r="F49" s="23"/>
      <c r="G49" s="26"/>
      <c r="J49" s="28"/>
      <c r="K49" s="18"/>
    </row>
    <row r="50" spans="2:15" x14ac:dyDescent="0.25">
      <c r="E50" s="26"/>
      <c r="F50" s="23"/>
      <c r="G50" s="26"/>
      <c r="J50" s="28"/>
    </row>
    <row r="51" spans="2:15" x14ac:dyDescent="0.25">
      <c r="E51" s="26"/>
      <c r="F51" s="23"/>
      <c r="G51" s="26"/>
      <c r="J51" s="28"/>
    </row>
    <row r="52" spans="2:15" x14ac:dyDescent="0.25">
      <c r="E52" s="26"/>
      <c r="F52" s="23"/>
      <c r="G52" s="26"/>
      <c r="J52" s="28"/>
    </row>
    <row r="53" spans="2:15" x14ac:dyDescent="0.25">
      <c r="E53" s="26"/>
      <c r="F53" s="23"/>
      <c r="G53" s="26"/>
      <c r="J53" s="28"/>
    </row>
    <row r="54" spans="2:15" x14ac:dyDescent="0.25">
      <c r="E54" s="26"/>
      <c r="F54" s="23"/>
      <c r="G54" s="26"/>
      <c r="J54" s="28"/>
    </row>
    <row r="55" spans="2:15" x14ac:dyDescent="0.25">
      <c r="E55" s="26"/>
      <c r="F55" s="23"/>
      <c r="G55" s="26"/>
      <c r="J55" s="27"/>
      <c r="K55" s="27"/>
      <c r="L55" s="27"/>
      <c r="M55" s="27"/>
      <c r="N55" s="27"/>
      <c r="O55" s="27"/>
    </row>
    <row r="56" spans="2:15" x14ac:dyDescent="0.25">
      <c r="E56" s="26"/>
      <c r="F56" s="23"/>
      <c r="G56" s="26"/>
    </row>
    <row r="57" spans="2:15" x14ac:dyDescent="0.25">
      <c r="E57" s="26"/>
      <c r="F57" s="23"/>
      <c r="G57" s="26"/>
      <c r="J57" s="28"/>
      <c r="K57" s="18"/>
    </row>
    <row r="58" spans="2:15" x14ac:dyDescent="0.25">
      <c r="E58" s="26"/>
      <c r="F58" s="23"/>
      <c r="G58" s="26"/>
      <c r="J58" s="28"/>
    </row>
    <row r="59" spans="2:15" x14ac:dyDescent="0.25">
      <c r="E59" s="26"/>
      <c r="F59" s="23"/>
      <c r="G59" s="26"/>
      <c r="J59" s="28"/>
    </row>
    <row r="60" spans="2:15" x14ac:dyDescent="0.25">
      <c r="E60" s="26"/>
      <c r="F60" s="23"/>
      <c r="G60" s="26"/>
      <c r="J60" s="28"/>
    </row>
    <row r="61" spans="2:15" x14ac:dyDescent="0.25">
      <c r="B61" s="27"/>
      <c r="C61" s="27"/>
      <c r="D61" s="27"/>
      <c r="E61" s="27"/>
      <c r="F61" s="27"/>
      <c r="G61" s="27"/>
      <c r="H61" s="27"/>
      <c r="J61" s="28"/>
    </row>
    <row r="62" spans="2:15" x14ac:dyDescent="0.25">
      <c r="J62" s="28"/>
    </row>
    <row r="63" spans="2:15" x14ac:dyDescent="0.25">
      <c r="J63" s="27"/>
      <c r="K63" s="27"/>
      <c r="L63" s="27"/>
      <c r="M63" s="27"/>
      <c r="N63" s="27"/>
      <c r="O63" s="27"/>
    </row>
    <row r="65" spans="10:15" x14ac:dyDescent="0.25">
      <c r="J65" s="28"/>
      <c r="K65" s="18"/>
    </row>
    <row r="66" spans="10:15" x14ac:dyDescent="0.25">
      <c r="J66" s="28"/>
    </row>
    <row r="67" spans="10:15" x14ac:dyDescent="0.25">
      <c r="J67" s="28"/>
    </row>
    <row r="68" spans="10:15" x14ac:dyDescent="0.25">
      <c r="J68" s="28"/>
    </row>
    <row r="69" spans="10:15" x14ac:dyDescent="0.25">
      <c r="J69" s="28"/>
    </row>
    <row r="70" spans="10:15" x14ac:dyDescent="0.25">
      <c r="J70" s="28"/>
    </row>
    <row r="71" spans="10:15" x14ac:dyDescent="0.25">
      <c r="J71" s="27"/>
      <c r="K71" s="27"/>
      <c r="L71" s="27"/>
      <c r="M71" s="27"/>
      <c r="N71" s="27"/>
      <c r="O71" s="27"/>
    </row>
  </sheetData>
  <mergeCells count="3">
    <mergeCell ref="B2:D2"/>
    <mergeCell ref="D12:E12"/>
    <mergeCell ref="AC5:AD5"/>
  </mergeCells>
  <phoneticPr fontId="6" type="noConversion"/>
  <pageMargins left="0.7" right="0.7" top="0.75" bottom="0.75" header="0.3" footer="0.3"/>
  <pageSetup paperSize="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6ebfb5-302a-42ca-8c83-af63cc29b1bd" xsi:nil="true"/>
    <lcf76f155ced4ddcb4097134ff3c332f xmlns="bdb62947-d871-4b4a-b1da-8b85d8ab31e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03E9CB37292D841956CF2541B9670D9" ma:contentTypeVersion="16" ma:contentTypeDescription="Opret et nyt dokument." ma:contentTypeScope="" ma:versionID="88181364d6788cfdc3967a22b7e9ddef">
  <xsd:schema xmlns:xsd="http://www.w3.org/2001/XMLSchema" xmlns:xs="http://www.w3.org/2001/XMLSchema" xmlns:p="http://schemas.microsoft.com/office/2006/metadata/properties" xmlns:ns2="bdb62947-d871-4b4a-b1da-8b85d8ab31eb" xmlns:ns3="d66ebfb5-302a-42ca-8c83-af63cc29b1bd" targetNamespace="http://schemas.microsoft.com/office/2006/metadata/properties" ma:root="true" ma:fieldsID="8b63eadc5792b369e54e17f77875037a" ns2:_="" ns3:_="">
    <xsd:import namespace="bdb62947-d871-4b4a-b1da-8b85d8ab31eb"/>
    <xsd:import namespace="d66ebfb5-302a-42ca-8c83-af63cc29b1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b62947-d871-4b4a-b1da-8b85d8ab31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3b632991-b487-4f55-8ca7-d7d96e9aa6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ebfb5-302a-42ca-8c83-af63cc29b1b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ef80fd9-a4bf-4277-9179-7a600f38c238}" ma:internalName="TaxCatchAll" ma:showField="CatchAllData" ma:web="d66ebfb5-302a-42ca-8c83-af63cc29b1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FBC24F-47B3-4BF2-AAC3-8DF170D7F590}">
  <ds:schemaRefs>
    <ds:schemaRef ds:uri="http://schemas.microsoft.com/office/2006/metadata/properties"/>
    <ds:schemaRef ds:uri="http://schemas.microsoft.com/office/infopath/2007/PartnerControls"/>
    <ds:schemaRef ds:uri="d66ebfb5-302a-42ca-8c83-af63cc29b1bd"/>
    <ds:schemaRef ds:uri="bdb62947-d871-4b4a-b1da-8b85d8ab31eb"/>
  </ds:schemaRefs>
</ds:datastoreItem>
</file>

<file path=customXml/itemProps2.xml><?xml version="1.0" encoding="utf-8"?>
<ds:datastoreItem xmlns:ds="http://schemas.openxmlformats.org/officeDocument/2006/customXml" ds:itemID="{86C16B6A-4871-490D-A240-E98900DB49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F06C12-089D-4A7C-9D01-D49FFDEB8E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b62947-d871-4b4a-b1da-8b85d8ab31eb"/>
    <ds:schemaRef ds:uri="d66ebfb5-302a-42ca-8c83-af63cc29b1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Beregningsgrundlag</vt:lpstr>
      <vt:lpstr>Strengplan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Nicolai Grøn Thomsen</dc:creator>
  <cp:lastModifiedBy>Louis Sunesen</cp:lastModifiedBy>
  <cp:lastPrinted>2023-04-17T13:26:16Z</cp:lastPrinted>
  <dcterms:created xsi:type="dcterms:W3CDTF">2021-08-04T06:46:48Z</dcterms:created>
  <dcterms:modified xsi:type="dcterms:W3CDTF">2024-06-12T13:56:57Z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0x010100A03E9CB37292D841956CF2541B9670D9</vt:lpwstr>
  </property>
  <property fmtid="{D5CDD505-2E9C-101B-9397-08002B2CF9AE}" pid="3" name="MediaServiceImageTags">
    <vt:lpwstr/>
  </property>
</Properties>
</file>